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inal" sheetId="1" state="visible" r:id="rId2"/>
    <sheet name="choices" sheetId="2" state="visible" r:id="rId3"/>
  </sheets>
  <definedNames>
    <definedName function="false" hidden="true" localSheetId="1" name="_xlnm._FilterDatabase" vbProcedure="false">choices!$A$1:$L$33</definedName>
    <definedName function="false" hidden="true" localSheetId="0" name="_xlnm._FilterDatabase" vbProcedure="false">final!$A$1:$F$32</definedName>
    <definedName function="false" hidden="false" localSheetId="0" name="_xlnm._FilterDatabase" vbProcedure="false">final!$A$1:$F$32</definedName>
    <definedName function="false" hidden="false" localSheetId="0" name="_xlnm._FilterDatabase_0" vbProcedure="false">final!$A$1:$F$32</definedName>
    <definedName function="false" hidden="false" localSheetId="1" name="_xlnm._FilterDatabase" vbProcedure="false">choices!$A$1:$L$33</definedName>
    <definedName function="false" hidden="false" localSheetId="1" name="_xlnm._FilterDatabase_0" vbProcedure="false">choices!$A$1:$L$33</definedName>
    <definedName function="false" hidden="false" localSheetId="1" name="_xlnm._FilterDatabase_0_0" vbProcedure="false">choices!$A$1:$L$33</definedName>
    <definedName function="false" hidden="false" localSheetId="1" name="_xlnm._FilterDatabase_0_0_0" vbProcedure="false">choices!$A$1:$L$32</definedName>
    <definedName function="false" hidden="false" localSheetId="1" name="_xlnm._FilterDatabase_0_0_0_0" vbProcedure="false">choices!$A$1:$L$32</definedName>
    <definedName function="false" hidden="false" localSheetId="1" name="_xlnm._FilterDatabase_0_0_0_0_0" vbProcedure="false">choices!$A$1:$L$31</definedName>
    <definedName function="false" hidden="false" localSheetId="1" name="_xlnm._FilterDatabase_0_0_0_0_0_0" vbProcedure="false">choices!$A$1:$L$32</definedName>
    <definedName function="false" hidden="false" localSheetId="1" name="_xlnm._FilterDatabase_0_0_0_0_0_0_0" vbProcedure="false">choices!$A$1:$L$31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<sst xmlns="http://schemas.openxmlformats.org/spreadsheetml/2006/main" count="279" uniqueCount="169">
  <si>
    <t xml:space="preserve">artikel</t>
  </si>
  <si>
    <t xml:space="preserve">Val 1</t>
  </si>
  <si>
    <t xml:space="preserve">Pris 1</t>
  </si>
  <si>
    <t xml:space="preserve">pris i SEK</t>
  </si>
  <si>
    <t xml:space="preserve">Kommentar 1</t>
  </si>
  <si>
    <t xml:space="preserve">Kommentar 2</t>
  </si>
  <si>
    <t xml:space="preserve">ram</t>
  </si>
  <si>
    <t xml:space="preserve">https://www.bike-components.de/de/Surly/Straggler-28-Rahmenkit-p38089/blueberry-muffin-top-54-cm-o530100149/</t>
  </si>
  <si>
    <t xml:space="preserve">577 €</t>
  </si>
  <si>
    <t xml:space="preserve">gaffel</t>
  </si>
  <si>
    <t xml:space="preserve">ingår i ramsättet</t>
  </si>
  <si>
    <t xml:space="preserve">styre</t>
  </si>
  <si>
    <t xml:space="preserve">https://www.planetx.co.uk/i/q/HBOOMI/on-one-midge-handlebar</t>
  </si>
  <si>
    <t xml:space="preserve">25 ₤</t>
  </si>
  <si>
    <t xml:space="preserve">31.8 mm, bockstyre med ”flare”</t>
  </si>
  <si>
    <t xml:space="preserve">stam</t>
  </si>
  <si>
    <t xml:space="preserve">Den befintlig på GT</t>
  </si>
  <si>
    <t xml:space="preserve">80 mm utifrån reservlådan</t>
  </si>
  <si>
    <t xml:space="preserve">bromsklossar</t>
  </si>
  <si>
    <t xml:space="preserve">återanvända de befintliga BB7 MTB</t>
  </si>
  <si>
    <t xml:space="preserve">2 stycken long pull</t>
  </si>
  <si>
    <t xml:space="preserve">bromsskivor</t>
  </si>
  <si>
    <t xml:space="preserve">återanvända de befintliga</t>
  </si>
  <si>
    <t xml:space="preserve">180mm fram/160mm bak med befintliga adaptorer</t>
  </si>
  <si>
    <t xml:space="preserve">styrlager</t>
  </si>
  <si>
    <t xml:space="preserve">https://www.chainreactioncycles.com/se/en/ritchey-comp-headset/rp-prod112194</t>
  </si>
  <si>
    <t xml:space="preserve">24 €</t>
  </si>
  <si>
    <t xml:space="preserve">EC34/28,6 - EC34/30</t>
  </si>
  <si>
    <t xml:space="preserve">vevlager</t>
  </si>
  <si>
    <t xml:space="preserve">återanvända den befintliga på GT</t>
  </si>
  <si>
    <t xml:space="preserve">Shimano Saint SM-BB80</t>
  </si>
  <si>
    <t xml:space="preserve">vevparti</t>
  </si>
  <si>
    <t xml:space="preserve">återanvända det befintliga på GT</t>
  </si>
  <si>
    <t xml:space="preserve">Shimano M610 triple 175 mm BCD 104</t>
  </si>
  <si>
    <t xml:space="preserve">pedaler</t>
  </si>
  <si>
    <t xml:space="preserve">Crankbrothers Candy å.m. 2007 (?)</t>
  </si>
  <si>
    <t xml:space="preserve">stänkskärmar</t>
  </si>
  <si>
    <t xml:space="preserve">be om dem någonstans</t>
  </si>
  <si>
    <t xml:space="preserve">1 stycke</t>
  </si>
  <si>
    <t xml:space="preserve">sadelstolpe</t>
  </si>
  <si>
    <t xml:space="preserve">köpt begagnad</t>
  </si>
  <si>
    <t xml:space="preserve">40 SEK</t>
  </si>
  <si>
    <t xml:space="preserve">27.2mm × 350 mm</t>
  </si>
  <si>
    <t xml:space="preserve">styrlinda</t>
  </si>
  <si>
    <t xml:space="preserve">Fizik röd</t>
  </si>
  <si>
    <t xml:space="preserve">150 SEK</t>
  </si>
  <si>
    <t xml:space="preserve">bromshandtag höger och vänster</t>
  </si>
  <si>
    <t xml:space="preserve">https://www.planetx.co.uk/i/q/BLTEKRL520/tektro-rl520-drop-bar-brake-levers</t>
  </si>
  <si>
    <t xml:space="preserve">12 ₤</t>
  </si>
  <si>
    <t xml:space="preserve">RL520 är för MTB klossar</t>
  </si>
  <si>
    <t xml:space="preserve">bakväxelhandtag</t>
  </si>
  <si>
    <t xml:space="preserve">https://www.ebay.co.uk/itm/microSHIFT-Right-Bar-End-Shifter-10-Speed-Mountain-Shimano-DynaSys/173456459246</t>
  </si>
  <si>
    <t xml:space="preserve">57$ + 175 SEK importavgift</t>
  </si>
  <si>
    <t xml:space="preserve">framväxelhandtag</t>
  </si>
  <si>
    <t xml:space="preserve">inget</t>
  </si>
  <si>
    <t xml:space="preserve">styrmuttrar</t>
  </si>
  <si>
    <t xml:space="preserve">https://www.bike-components.de/en/Ritchey/Spacer-Set-Alu-p54062/bb-black-1-1-8--o209900069/ + 6packracing röda</t>
  </si>
  <si>
    <t xml:space="preserve">11 €</t>
  </si>
  <si>
    <t xml:space="preserve">5cm totalt</t>
  </si>
  <si>
    <t xml:space="preserve">framklinga</t>
  </si>
  <si>
    <t xml:space="preserve">Den befintliga på lagret</t>
  </si>
  <si>
    <t xml:space="preserve">Truvativ BCD 104 34 kuggar</t>
  </si>
  <si>
    <t xml:space="preserve">kassett</t>
  </si>
  <si>
    <t xml:space="preserve">redan köpt Shimano 11-42</t>
  </si>
  <si>
    <t xml:space="preserve">32 €</t>
  </si>
  <si>
    <t xml:space="preserve">CS-HG500-10 10-fach 11-42</t>
  </si>
  <si>
    <t xml:space="preserve">bakväxel</t>
  </si>
  <si>
    <t xml:space="preserve">befintlig Deore 10 delar</t>
  </si>
  <si>
    <t xml:space="preserve">bakhjul</t>
  </si>
  <si>
    <t xml:space="preserve">https://www.planetx.co.uk/i/q/WPGIROEQ/gipiemme-roccia-equipe-700c-29-inch-disc-wheelset</t>
  </si>
  <si>
    <t xml:space="preserve">70 ₤</t>
  </si>
  <si>
    <t xml:space="preserve">framhjul</t>
  </si>
  <si>
    <t xml:space="preserve">se längs upp</t>
  </si>
  <si>
    <t xml:space="preserve">fälgtejp</t>
  </si>
  <si>
    <t xml:space="preserve">https://www.planetx.co.uk/i/q/WSRTPX/planet-x-700c-rim-tape</t>
  </si>
  <si>
    <t xml:space="preserve">6 ₤</t>
  </si>
  <si>
    <t xml:space="preserve">2 stycken</t>
  </si>
  <si>
    <t xml:space="preserve">reservväxelöron</t>
  </si>
  <si>
    <t xml:space="preserve">ingen</t>
  </si>
  <si>
    <t xml:space="preserve">sadel</t>
  </si>
  <si>
    <t xml:space="preserve">https://www.planetx.co.uk/i/q/SAHWRRS/retro-rivet-saddle</t>
  </si>
  <si>
    <t xml:space="preserve">5 ₤</t>
  </si>
  <si>
    <t xml:space="preserve">Handtagstoppning</t>
  </si>
  <si>
    <t xml:space="preserve">https://www.planetx.co.uk/i/q/BTCGP/cinelli-gel-pads</t>
  </si>
  <si>
    <t xml:space="preserve">4 ₤</t>
  </si>
  <si>
    <t xml:space="preserve">1.85 mm kassettmutter</t>
  </si>
  <si>
    <t xml:space="preserve">https://www.bike-components.de/en/Shimano/Spacer-for-10-speed-Cassettes-p9904/</t>
  </si>
  <si>
    <t xml:space="preserve">3 €</t>
  </si>
  <si>
    <t xml:space="preserve">Underrörets cable stop</t>
  </si>
  <si>
    <t xml:space="preserve">https://www.bike-components.de/en/Shimano/SM-CS50-Braze-On-Downtube-Cable-Stops-p42495/</t>
  </si>
  <si>
    <t xml:space="preserve">8 €</t>
  </si>
  <si>
    <t xml:space="preserve">bromshölje</t>
  </si>
  <si>
    <t xml:space="preserve">https://www.bike-components.de/en/capgo/BL-Brake-Cable-Housing-p60366/</t>
  </si>
  <si>
    <t xml:space="preserve">röd 3m</t>
  </si>
  <si>
    <t xml:space="preserve">rostskydd sprej</t>
  </si>
  <si>
    <t xml:space="preserve">https://www.biltema.se/bilvard/bilunderhall/rostskyddsmedel/rostskyddsprimer-2000028154</t>
  </si>
  <si>
    <t xml:space="preserve">80 SEK</t>
  </si>
  <si>
    <t xml:space="preserve">diverse fraktkostnader bedömning</t>
  </si>
  <si>
    <t xml:space="preserve">summa</t>
  </si>
  <si>
    <t xml:space="preserve">Val 2</t>
  </si>
  <si>
    <t xml:space="preserve">Val 3</t>
  </si>
  <si>
    <t xml:space="preserve">Pris 2</t>
  </si>
  <si>
    <t xml:space="preserve">Pris 3</t>
  </si>
  <si>
    <t xml:space="preserve">i besittning</t>
  </si>
  <si>
    <t xml:space="preserve">http://www.chainreactioncycles.com/se/en/octane-one-kode-frameset-2018/rp-prod155475</t>
  </si>
  <si>
    <t xml:space="preserve">https://www.planetx.co.uk/i/q/FRPXKBD2/planet-x-kaffenback-2-frameset</t>
  </si>
  <si>
    <t xml:space="preserve">223 €</t>
  </si>
  <si>
    <t xml:space="preserve">250 ₤</t>
  </si>
  <si>
    <t xml:space="preserve">620 €</t>
  </si>
  <si>
    <t xml:space="preserve">ja</t>
  </si>
  <si>
    <t xml:space="preserve">https://www.bike-components.de/en/Ritchey/Comp-VentureMax-Handlebars-p53315/</t>
  </si>
  <si>
    <t xml:space="preserve">https://www.ebay.com/p/Origin8-HB-End-Or8-Drop-Ends/2254821203</t>
  </si>
  <si>
    <t xml:space="preserve">37 €</t>
  </si>
  <si>
    <t xml:space="preserve">224 SEK (×2?)</t>
  </si>
  <si>
    <t xml:space="preserve">eller någon gammalt skrot gratis?</t>
  </si>
  <si>
    <t xml:space="preserve">https://www.bike-components.de/en/Procraft/SL-40-31-8-Vorbau-p39684/</t>
  </si>
  <si>
    <t xml:space="preserve">https://www.bike-components.de/en/SQlab/802-Trekking-Stem-p40069/black-70-mm-35--o207281/</t>
  </si>
  <si>
    <t xml:space="preserve">30 €</t>
  </si>
  <si>
    <t xml:space="preserve">http://www.chainreactioncycles.com/se/en/hayes-cx-5-disc-brake-f-r-140mm-pm/rp-prod85501</t>
  </si>
  <si>
    <t xml:space="preserve">https://www.bike-components.de/en/Avid/BB5-Road-Disc-Brake-Closout-p26732/</t>
  </si>
  <si>
    <t xml:space="preserve">38 €</t>
  </si>
  <si>
    <t xml:space="preserve">38€</t>
  </si>
  <si>
    <t xml:space="preserve">short pull eller long pull?</t>
  </si>
  <si>
    <t xml:space="preserve">de som kommer med bromsklossarna?</t>
  </si>
  <si>
    <t xml:space="preserve">160mm fram/140mm bak?</t>
  </si>
  <si>
    <t xml:space="preserve">68 mm? 73 mm?</t>
  </si>
  <si>
    <t xml:space="preserve">hitta nåt skrot</t>
  </si>
  <si>
    <t xml:space="preserve">175 mm BCD 104</t>
  </si>
  <si>
    <t xml:space="preserve">köp nya kontaktpedaler</t>
  </si>
  <si>
    <t xml:space="preserve">stjäl någonstans</t>
  </si>
  <si>
    <t xml:space="preserve">återanvända den befintliga</t>
  </si>
  <si>
    <t xml:space="preserve">Nån 27.2mm</t>
  </si>
  <si>
    <t xml:space="preserve">låna från figoverks cykel för vintern</t>
  </si>
  <si>
    <t xml:space="preserve">27,2 × 350 mm</t>
  </si>
  <si>
    <t xml:space="preserve">Deda elementi vit – finns på källaren</t>
  </si>
  <si>
    <t xml:space="preserve">https://www.planetx.co.uk/i/q/BTBRCBT/bike-ribbon-cork-handlebar-tape</t>
  </si>
  <si>
    <t xml:space="preserve">3 ₤</t>
  </si>
  <si>
    <t xml:space="preserve">bromshandtag höger</t>
  </si>
  <si>
    <t xml:space="preserve">https://www.bike-components.de/en/SRAM/Apex-DoubleTap-Schalt-Bremsgriff-2-10-fach-p25398/</t>
  </si>
  <si>
    <t xml:space="preserve">89 €</t>
  </si>
  <si>
    <t xml:space="preserve">Bästa val: https://www.gevenalle.com/product/gx/</t>
  </si>
  <si>
    <t xml:space="preserve">bromshandtag vänster</t>
  </si>
  <si>
    <t xml:space="preserve">https://www.bike-components.de/en/SRAM/Apex-1-Bremsgriff-1-fach-p57151/</t>
  </si>
  <si>
    <t xml:space="preserve">47 €</t>
  </si>
  <si>
    <t xml:space="preserve">ingår i bromshandtag</t>
  </si>
  <si>
    <r>
      <rPr>
        <b val="true"/>
        <sz val="10"/>
        <rFont val="Arial"/>
        <family val="2"/>
        <charset val="1"/>
      </rPr>
      <t xml:space="preserve">KLÄMDIAMETER INKOMATIBEL?</t>
    </r>
    <r>
      <rPr>
        <sz val="10"/>
        <rFont val="Arial"/>
        <family val="2"/>
        <charset val="1"/>
      </rPr>
      <t xml:space="preserve"> Återanvända den befintliga Shimano 10 sp</t>
    </r>
  </si>
  <si>
    <t xml:space="preserve">57$</t>
  </si>
  <si>
    <t xml:space="preserve">http://forums.mtbr.com/drivetrain-shifters-derailleurs-cranks/done-mtb-rapidfire-shifters-drop-bar-728258.html</t>
  </si>
  <si>
    <t xml:space="preserve">https://www.amazon.co.uk/Microshift-Bar-Shifter-Speed-Alloy/dp/B01M6DAO59</t>
  </si>
  <si>
    <t xml:space="preserve">https://www.jensonusa.com/Microshift-10-SPEED-Bar-End-Shifters</t>
  </si>
  <si>
    <t xml:space="preserve">se uppåt</t>
  </si>
  <si>
    <t xml:space="preserve">https://www.bike-components.de/en/Ritchey/Spacer-Set-Alu-p54062/bb-black-1-1-8--o209900069/</t>
  </si>
  <si>
    <t xml:space="preserve">8.3 €</t>
  </si>
  <si>
    <t xml:space="preserve">styrlocket</t>
  </si>
  <si>
    <t xml:space="preserve">https://www.bike-components.de/en/Ritchey/Comp-Ahead-Kappe-mit-Kralle-p17859/black-1-1-8--o200069/</t>
  </si>
  <si>
    <t xml:space="preserve">2.6 €</t>
  </si>
  <si>
    <t xml:space="preserve">fanns med styrlagret</t>
  </si>
  <si>
    <t xml:space="preserve">BCD 104 38 kuggar</t>
  </si>
  <si>
    <t xml:space="preserve">34 kuggar</t>
  </si>
  <si>
    <t xml:space="preserve">https://bikeparts.com/BPC177281/octane-one-derailleur-hanger-void-spark</t>
  </si>
  <si>
    <t xml:space="preserve">skapa själv </t>
  </si>
  <si>
    <t xml:space="preserve">~= 20 €</t>
  </si>
  <si>
    <t xml:space="preserve">octane one kode, void, spark</t>
  </si>
  <si>
    <t xml:space="preserve">Artikelnummer: OC1991</t>
  </si>
  <si>
    <t xml:space="preserve">behövs ej</t>
  </si>
  <si>
    <t xml:space="preserve">en gammal</t>
  </si>
  <si>
    <t xml:space="preserve">nåt skrot</t>
  </si>
  <si>
    <t xml:space="preserve">röd från PlanetX</t>
  </si>
  <si>
    <t xml:space="preserve">finns på GT:s kassett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</si>
</sst>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FF"/>
      <name val="Arial"/>
      <family val="2"/>
      <charset val="1"/>
    </font>
    <font>
      <sz val="10"/>
      <color rgb="FFFF66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EEEEEE"/>
        <bgColor rgb="FFFFFFCC"/>
      </patternFill>
    </fill>
    <fill>
      <patternFill patternType="solid">
        <fgColor rgb="FF66FFFF"/>
        <bgColor rgb="FF33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>
        <color rgb="FFB2B2B2"/>
      </left>
      <right style="hair">
        <color rgb="FFB2B2B2"/>
      </right>
      <top style="hair">
        <color rgb="FFB2B2B2"/>
      </top>
      <bottom style="hair">
        <color rgb="FFB2B2B2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3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/" TargetMode="External"/><Relationship Id="rId2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s://www.ebay.com/p/Origin8-HB-End-Or8-Drop-Ends/2254821203" TargetMode="External"/><Relationship Id="rId2" Type="http://schemas.openxmlformats.org/officeDocument/2006/relationships/hyperlink" Target="https://www.gevenalle.com/product/gx/" TargetMode="External"/><Relationship Id="rId3" Type="http://schemas.openxmlformats.org/officeDocument/2006/relationships/hyperlink" Target="https://www.gevenalle.com/product/gx/" TargetMode="External"/><Relationship Id="rId4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3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34" activeCellId="0" sqref="E34"/>
    </sheetView>
  </sheetViews>
  <sheetFormatPr defaultRowHeight="12.8" outlineLevelRow="0" outlineLevelCol="0"/>
  <cols>
    <col collapsed="false" customWidth="true" hidden="false" outlineLevel="0" max="1" min="1" style="1" width="39.09"/>
    <col collapsed="false" customWidth="true" hidden="false" outlineLevel="0" max="2" min="2" style="2" width="16.79"/>
    <col collapsed="false" customWidth="true" hidden="false" outlineLevel="0" max="3" min="3" style="3" width="13.56"/>
    <col collapsed="false" customWidth="true" hidden="false" outlineLevel="0" max="4" min="4" style="4" width="14.23"/>
    <col collapsed="false" customWidth="true" hidden="false" outlineLevel="0" max="5" min="5" style="3" width="27.12"/>
    <col collapsed="false" customWidth="true" hidden="false" outlineLevel="0" max="6" min="6" style="5" width="13.56"/>
    <col collapsed="false" customWidth="false" hidden="false" outlineLevel="0" max="1020" min="7" style="1" width="11.52"/>
    <col collapsed="false" customWidth="false" hidden="false" outlineLevel="0" max="1025" min="1021" style="0" width="11.52"/>
  </cols>
  <sheetData>
    <row r="1" s="6" customFormat="true" ht="12.8" hidden="false" customHeight="false" outlineLevel="0" collapsed="false">
      <c r="A1" s="6" t="s">
        <v>0</v>
      </c>
      <c r="B1" s="7" t="s">
        <v>1</v>
      </c>
      <c r="C1" s="8" t="s">
        <v>2</v>
      </c>
      <c r="D1" s="9" t="s">
        <v>3</v>
      </c>
      <c r="E1" s="8" t="s">
        <v>4</v>
      </c>
      <c r="F1" s="10" t="s">
        <v>5</v>
      </c>
      <c r="AMG1" s="0"/>
      <c r="AMH1" s="0"/>
      <c r="AMI1" s="0"/>
      <c r="AMJ1" s="0"/>
    </row>
    <row r="2" customFormat="false" ht="80.2" hidden="false" customHeight="false" outlineLevel="0" collapsed="false">
      <c r="A2" s="11" t="s">
        <v>6</v>
      </c>
      <c r="B2" s="2" t="s">
        <v>7</v>
      </c>
      <c r="C2" s="3" t="s">
        <v>8</v>
      </c>
      <c r="D2" s="4" t="n">
        <f aca="false">577 * 10.3</f>
        <v>5943.1</v>
      </c>
    </row>
    <row r="3" customFormat="false" ht="12.8" hidden="false" customHeight="false" outlineLevel="0" collapsed="false">
      <c r="A3" s="11" t="s">
        <v>9</v>
      </c>
      <c r="B3" s="2" t="s">
        <v>10</v>
      </c>
      <c r="C3" s="3" t="n">
        <v>0</v>
      </c>
    </row>
    <row r="4" customFormat="false" ht="46.45" hidden="false" customHeight="false" outlineLevel="0" collapsed="false">
      <c r="A4" s="1" t="s">
        <v>11</v>
      </c>
      <c r="B4" s="2" t="s">
        <v>12</v>
      </c>
      <c r="C4" s="3" t="s">
        <v>13</v>
      </c>
      <c r="D4" s="4" t="n">
        <f aca="false">25 * 11.7</f>
        <v>292.5</v>
      </c>
      <c r="E4" s="3" t="s">
        <v>14</v>
      </c>
    </row>
    <row r="5" customFormat="false" ht="12.8" hidden="false" customHeight="false" outlineLevel="0" collapsed="false">
      <c r="A5" s="1" t="s">
        <v>15</v>
      </c>
      <c r="B5" s="2" t="s">
        <v>16</v>
      </c>
      <c r="C5" s="3" t="n">
        <v>0</v>
      </c>
      <c r="E5" s="3" t="s">
        <v>17</v>
      </c>
    </row>
    <row r="6" customFormat="false" ht="23.95" hidden="false" customHeight="false" outlineLevel="0" collapsed="false">
      <c r="A6" s="1" t="s">
        <v>18</v>
      </c>
      <c r="B6" s="2" t="s">
        <v>19</v>
      </c>
      <c r="C6" s="3" t="n">
        <v>0</v>
      </c>
      <c r="E6" s="3" t="s">
        <v>20</v>
      </c>
    </row>
    <row r="7" customFormat="false" ht="23.95" hidden="false" customHeight="false" outlineLevel="0" collapsed="false">
      <c r="A7" s="1" t="s">
        <v>21</v>
      </c>
      <c r="B7" s="2" t="s">
        <v>22</v>
      </c>
      <c r="C7" s="3" t="n">
        <v>0</v>
      </c>
      <c r="E7" s="3" t="s">
        <v>23</v>
      </c>
    </row>
    <row r="8" customFormat="false" ht="57.7" hidden="false" customHeight="false" outlineLevel="0" collapsed="false">
      <c r="A8" s="11" t="s">
        <v>24</v>
      </c>
      <c r="B8" s="2" t="s">
        <v>25</v>
      </c>
      <c r="C8" s="3" t="s">
        <v>26</v>
      </c>
      <c r="D8" s="4" t="n">
        <f aca="false">24*10.3</f>
        <v>247.2</v>
      </c>
      <c r="E8" s="12" t="s">
        <v>27</v>
      </c>
    </row>
    <row r="9" customFormat="false" ht="23.95" hidden="false" customHeight="false" outlineLevel="0" collapsed="false">
      <c r="A9" s="1" t="s">
        <v>28</v>
      </c>
      <c r="B9" s="2" t="s">
        <v>29</v>
      </c>
      <c r="C9" s="3" t="n">
        <v>0</v>
      </c>
      <c r="E9" s="11" t="s">
        <v>30</v>
      </c>
      <c r="F9" s="0"/>
    </row>
    <row r="10" customFormat="false" ht="23.95" hidden="false" customHeight="false" outlineLevel="0" collapsed="false">
      <c r="A10" s="1" t="s">
        <v>31</v>
      </c>
      <c r="B10" s="2" t="s">
        <v>32</v>
      </c>
      <c r="C10" s="3" t="n">
        <v>0</v>
      </c>
      <c r="E10" s="3" t="s">
        <v>33</v>
      </c>
    </row>
    <row r="11" customFormat="false" ht="23.95" hidden="false" customHeight="false" outlineLevel="0" collapsed="false">
      <c r="A11" s="1" t="s">
        <v>34</v>
      </c>
      <c r="B11" s="2" t="s">
        <v>22</v>
      </c>
      <c r="C11" s="3" t="n">
        <v>0</v>
      </c>
      <c r="E11" s="3" t="s">
        <v>35</v>
      </c>
    </row>
    <row r="12" customFormat="false" ht="23.95" hidden="false" customHeight="false" outlineLevel="0" collapsed="false">
      <c r="A12" s="11" t="s">
        <v>36</v>
      </c>
      <c r="B12" s="2" t="s">
        <v>37</v>
      </c>
      <c r="C12" s="3" t="n">
        <v>0</v>
      </c>
      <c r="E12" s="3" t="s">
        <v>38</v>
      </c>
    </row>
    <row r="13" customFormat="false" ht="12.8" hidden="false" customHeight="false" outlineLevel="0" collapsed="false">
      <c r="A13" s="11" t="s">
        <v>39</v>
      </c>
      <c r="B13" s="2" t="s">
        <v>40</v>
      </c>
      <c r="C13" s="3" t="s">
        <v>41</v>
      </c>
      <c r="D13" s="4" t="n">
        <v>40</v>
      </c>
      <c r="E13" s="3" t="s">
        <v>42</v>
      </c>
    </row>
    <row r="14" customFormat="false" ht="12.8" hidden="false" customHeight="false" outlineLevel="0" collapsed="false">
      <c r="A14" s="1" t="s">
        <v>43</v>
      </c>
      <c r="B14" s="2" t="s">
        <v>44</v>
      </c>
      <c r="C14" s="3" t="s">
        <v>45</v>
      </c>
      <c r="D14" s="4" t="n">
        <v>150</v>
      </c>
    </row>
    <row r="15" customFormat="false" ht="57.7" hidden="false" customHeight="false" outlineLevel="0" collapsed="false">
      <c r="A15" s="1" t="s">
        <v>46</v>
      </c>
      <c r="B15" s="2" t="s">
        <v>47</v>
      </c>
      <c r="C15" s="3" t="s">
        <v>48</v>
      </c>
      <c r="D15" s="4" t="n">
        <f aca="false">12 * 11.7</f>
        <v>140.4</v>
      </c>
      <c r="E15" s="3" t="s">
        <v>49</v>
      </c>
      <c r="G15" s="13"/>
    </row>
    <row r="16" customFormat="false" ht="80.2" hidden="false" customHeight="false" outlineLevel="0" collapsed="false">
      <c r="A16" s="11" t="s">
        <v>50</v>
      </c>
      <c r="B16" s="2" t="s">
        <v>51</v>
      </c>
      <c r="C16" s="2" t="s">
        <v>52</v>
      </c>
      <c r="D16" s="14" t="n">
        <f aca="false">57 *9.1 + 175</f>
        <v>693.7</v>
      </c>
      <c r="H16" s="11"/>
    </row>
    <row r="17" customFormat="false" ht="12.8" hidden="false" customHeight="false" outlineLevel="0" collapsed="false">
      <c r="A17" s="1" t="s">
        <v>53</v>
      </c>
      <c r="B17" s="2" t="s">
        <v>54</v>
      </c>
      <c r="C17" s="3" t="n">
        <v>0</v>
      </c>
    </row>
    <row r="18" customFormat="false" ht="80.2" hidden="false" customHeight="false" outlineLevel="0" collapsed="false">
      <c r="A18" s="11" t="s">
        <v>55</v>
      </c>
      <c r="B18" s="2" t="s">
        <v>56</v>
      </c>
      <c r="C18" s="3" t="s">
        <v>57</v>
      </c>
      <c r="D18" s="4" t="n">
        <f aca="false">11*10.3</f>
        <v>113.3</v>
      </c>
      <c r="E18" s="3" t="s">
        <v>58</v>
      </c>
    </row>
    <row r="19" customFormat="false" ht="23.95" hidden="false" customHeight="false" outlineLevel="0" collapsed="false">
      <c r="A19" s="11" t="s">
        <v>59</v>
      </c>
      <c r="B19" s="2" t="s">
        <v>60</v>
      </c>
      <c r="C19" s="3" t="n">
        <v>0</v>
      </c>
      <c r="E19" s="3" t="s">
        <v>61</v>
      </c>
      <c r="F19" s="1"/>
      <c r="G19" s="15"/>
    </row>
    <row r="20" customFormat="false" ht="23.95" hidden="false" customHeight="false" outlineLevel="0" collapsed="false">
      <c r="A20" s="1" t="s">
        <v>62</v>
      </c>
      <c r="B20" s="2" t="s">
        <v>63</v>
      </c>
      <c r="C20" s="3" t="s">
        <v>64</v>
      </c>
      <c r="D20" s="4" t="n">
        <f aca="false">32*10.3</f>
        <v>329.6</v>
      </c>
      <c r="E20" s="3" t="s">
        <v>65</v>
      </c>
    </row>
    <row r="21" customFormat="false" ht="23.95" hidden="false" customHeight="false" outlineLevel="0" collapsed="false">
      <c r="A21" s="1" t="s">
        <v>66</v>
      </c>
      <c r="B21" s="2" t="s">
        <v>67</v>
      </c>
      <c r="C21" s="3" t="n">
        <v>0</v>
      </c>
    </row>
    <row r="22" customFormat="false" ht="68.95" hidden="false" customHeight="false" outlineLevel="0" collapsed="false">
      <c r="A22" s="1" t="s">
        <v>68</v>
      </c>
      <c r="B22" s="2" t="s">
        <v>69</v>
      </c>
      <c r="C22" s="3" t="s">
        <v>70</v>
      </c>
      <c r="D22" s="4" t="n">
        <f aca="false">70 * 11.7</f>
        <v>819</v>
      </c>
    </row>
    <row r="23" customFormat="false" ht="12.8" hidden="false" customHeight="false" outlineLevel="0" collapsed="false">
      <c r="A23" s="1" t="s">
        <v>71</v>
      </c>
      <c r="B23" s="2" t="s">
        <v>72</v>
      </c>
      <c r="C23" s="3" t="n">
        <v>0</v>
      </c>
    </row>
    <row r="24" customFormat="false" ht="46.45" hidden="false" customHeight="false" outlineLevel="0" collapsed="false">
      <c r="A24" s="1" t="s">
        <v>73</v>
      </c>
      <c r="B24" s="2" t="s">
        <v>74</v>
      </c>
      <c r="C24" s="3" t="s">
        <v>75</v>
      </c>
      <c r="D24" s="4" t="n">
        <f aca="false">6 * 11.7</f>
        <v>70.2</v>
      </c>
      <c r="E24" s="3" t="s">
        <v>76</v>
      </c>
    </row>
    <row r="25" customFormat="false" ht="12.8" hidden="false" customHeight="false" outlineLevel="0" collapsed="false">
      <c r="A25" s="11" t="s">
        <v>77</v>
      </c>
      <c r="B25" s="2" t="s">
        <v>78</v>
      </c>
      <c r="C25" s="3" t="n">
        <v>0</v>
      </c>
      <c r="F25" s="16"/>
    </row>
    <row r="26" customFormat="false" ht="46.45" hidden="false" customHeight="false" outlineLevel="0" collapsed="false">
      <c r="A26" s="1" t="s">
        <v>79</v>
      </c>
      <c r="B26" s="2" t="s">
        <v>80</v>
      </c>
      <c r="C26" s="3" t="s">
        <v>81</v>
      </c>
      <c r="D26" s="4" t="n">
        <f aca="false">5 * 11.7</f>
        <v>58.5</v>
      </c>
    </row>
    <row r="27" customFormat="false" ht="35.2" hidden="false" customHeight="false" outlineLevel="0" collapsed="false">
      <c r="A27" s="1" t="s">
        <v>82</v>
      </c>
      <c r="B27" s="2" t="s">
        <v>83</v>
      </c>
      <c r="C27" s="3" t="s">
        <v>84</v>
      </c>
      <c r="D27" s="4" t="n">
        <f aca="false">4 * 11.7</f>
        <v>46.8</v>
      </c>
    </row>
    <row r="28" customFormat="false" ht="57.7" hidden="false" customHeight="false" outlineLevel="0" collapsed="false">
      <c r="A28" s="11" t="s">
        <v>85</v>
      </c>
      <c r="B28" s="2" t="s">
        <v>86</v>
      </c>
      <c r="C28" s="3" t="s">
        <v>87</v>
      </c>
      <c r="D28" s="4" t="n">
        <f aca="false">3 * 10.3</f>
        <v>30.9</v>
      </c>
    </row>
    <row r="29" customFormat="false" ht="68.95" hidden="false" customHeight="false" outlineLevel="0" collapsed="false">
      <c r="A29" s="11" t="s">
        <v>88</v>
      </c>
      <c r="B29" s="2" t="s">
        <v>89</v>
      </c>
      <c r="C29" s="3" t="s">
        <v>90</v>
      </c>
      <c r="D29" s="4" t="n">
        <f aca="false">8 * 10.3</f>
        <v>82.4</v>
      </c>
    </row>
    <row r="30" customFormat="false" ht="57.7" hidden="false" customHeight="false" outlineLevel="0" collapsed="false">
      <c r="A30" s="1" t="s">
        <v>91</v>
      </c>
      <c r="B30" s="2" t="s">
        <v>92</v>
      </c>
      <c r="C30" s="3" t="s">
        <v>57</v>
      </c>
      <c r="D30" s="4" t="n">
        <f aca="false">11*10.3</f>
        <v>113.3</v>
      </c>
      <c r="E30" s="12" t="s">
        <v>93</v>
      </c>
      <c r="F30" s="0"/>
    </row>
    <row r="31" customFormat="false" ht="57.7" hidden="false" customHeight="false" outlineLevel="0" collapsed="false">
      <c r="A31" s="1" t="s">
        <v>94</v>
      </c>
      <c r="B31" s="2" t="s">
        <v>95</v>
      </c>
      <c r="C31" s="3" t="s">
        <v>96</v>
      </c>
      <c r="D31" s="4" t="n">
        <v>80</v>
      </c>
    </row>
    <row r="32" customFormat="false" ht="12.8" hidden="false" customHeight="false" outlineLevel="0" collapsed="false">
      <c r="A32" s="1" t="s">
        <v>97</v>
      </c>
      <c r="D32" s="4" t="n">
        <v>700</v>
      </c>
    </row>
    <row r="34" s="6" customFormat="true" ht="12.8" hidden="false" customHeight="false" outlineLevel="0" collapsed="false">
      <c r="A34" s="6" t="s">
        <v>98</v>
      </c>
      <c r="B34" s="7"/>
      <c r="C34" s="8"/>
      <c r="D34" s="9" t="n">
        <f aca="false">SUM(D2:D32)</f>
        <v>9950.9</v>
      </c>
      <c r="E34" s="8"/>
      <c r="F34" s="10"/>
      <c r="AMG34" s="17"/>
      <c r="AMH34" s="17"/>
      <c r="AMI34" s="17"/>
      <c r="AMJ34" s="17"/>
    </row>
  </sheetData>
  <autoFilter ref="A1:F32"/>
  <hyperlinks>
    <hyperlink ref="B18" r:id="rId1" display="https://www.bike-components.de/en/Ritchey/Spacer-Set-Alu-p54062/bb-black-1-1-8--o209900069/ + 6packracing röda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Roman,Normal"&amp;12Sida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2.8" outlineLevelRow="0" outlineLevelCol="0"/>
  <cols>
    <col collapsed="false" customWidth="true" hidden="false" outlineLevel="0" max="1" min="1" style="1" width="39.09"/>
    <col collapsed="false" customWidth="true" hidden="false" outlineLevel="0" max="2" min="2" style="18" width="16.79"/>
    <col collapsed="false" customWidth="false" hidden="false" outlineLevel="0" max="3" min="3" style="19" width="11.52"/>
    <col collapsed="false" customWidth="true" hidden="false" outlineLevel="0" max="4" min="4" style="20" width="17.47"/>
    <col collapsed="false" customWidth="true" hidden="false" outlineLevel="0" max="5" min="5" style="21" width="13.56"/>
    <col collapsed="false" customWidth="true" hidden="false" outlineLevel="0" max="6" min="6" style="22" width="13.56"/>
    <col collapsed="false" customWidth="true" hidden="false" outlineLevel="0" max="7" min="7" style="23" width="13.7"/>
    <col collapsed="false" customWidth="true" hidden="false" outlineLevel="0" max="8" min="8" style="1" width="27.12"/>
    <col collapsed="false" customWidth="true" hidden="false" outlineLevel="0" max="9" min="9" style="5" width="13.56"/>
    <col collapsed="false" customWidth="false" hidden="false" outlineLevel="0" max="1025" min="10" style="1" width="11.52"/>
  </cols>
  <sheetData>
    <row r="1" s="6" customFormat="true" ht="12.8" hidden="false" customHeight="false" outlineLevel="0" collapsed="false">
      <c r="A1" s="6" t="s">
        <v>0</v>
      </c>
      <c r="B1" s="24" t="s">
        <v>1</v>
      </c>
      <c r="C1" s="25" t="s">
        <v>99</v>
      </c>
      <c r="D1" s="26" t="s">
        <v>100</v>
      </c>
      <c r="E1" s="27" t="s">
        <v>2</v>
      </c>
      <c r="F1" s="28" t="s">
        <v>101</v>
      </c>
      <c r="G1" s="29" t="s">
        <v>102</v>
      </c>
      <c r="H1" s="6" t="s">
        <v>4</v>
      </c>
      <c r="I1" s="10" t="s">
        <v>5</v>
      </c>
      <c r="J1" s="6" t="s">
        <v>103</v>
      </c>
    </row>
    <row r="2" customFormat="false" ht="79.85" hidden="false" customHeight="false" outlineLevel="0" collapsed="false">
      <c r="A2" s="11" t="s">
        <v>6</v>
      </c>
      <c r="B2" s="30" t="s">
        <v>104</v>
      </c>
      <c r="C2" s="19" t="s">
        <v>105</v>
      </c>
      <c r="D2" s="31" t="s">
        <v>7</v>
      </c>
      <c r="E2" s="21" t="s">
        <v>106</v>
      </c>
      <c r="F2" s="22" t="s">
        <v>107</v>
      </c>
      <c r="G2" s="23" t="s">
        <v>108</v>
      </c>
      <c r="J2" s="1" t="s">
        <v>109</v>
      </c>
    </row>
    <row r="3" customFormat="false" ht="23.85" hidden="false" customHeight="false" outlineLevel="0" collapsed="false">
      <c r="A3" s="11" t="s">
        <v>9</v>
      </c>
      <c r="B3" s="30" t="s">
        <v>10</v>
      </c>
      <c r="C3" s="19" t="s">
        <v>10</v>
      </c>
      <c r="D3" s="20" t="s">
        <v>10</v>
      </c>
      <c r="E3" s="21" t="n">
        <v>0</v>
      </c>
      <c r="F3" s="22" t="n">
        <v>0</v>
      </c>
      <c r="G3" s="23" t="n">
        <v>0</v>
      </c>
      <c r="J3" s="1" t="s">
        <v>109</v>
      </c>
    </row>
    <row r="4" customFormat="false" ht="91.45" hidden="false" customHeight="false" outlineLevel="0" collapsed="false">
      <c r="A4" s="1" t="s">
        <v>11</v>
      </c>
      <c r="B4" s="32" t="s">
        <v>12</v>
      </c>
      <c r="C4" s="19" t="s">
        <v>110</v>
      </c>
      <c r="D4" s="33" t="s">
        <v>111</v>
      </c>
      <c r="E4" s="21" t="s">
        <v>13</v>
      </c>
      <c r="F4" s="22" t="s">
        <v>112</v>
      </c>
      <c r="G4" s="23" t="s">
        <v>113</v>
      </c>
      <c r="H4" s="1" t="s">
        <v>14</v>
      </c>
      <c r="I4" s="5" t="s">
        <v>114</v>
      </c>
      <c r="J4" s="1" t="s">
        <v>109</v>
      </c>
    </row>
    <row r="5" customFormat="false" ht="80.2" hidden="false" customHeight="false" outlineLevel="0" collapsed="false">
      <c r="A5" s="1" t="s">
        <v>15</v>
      </c>
      <c r="B5" s="32" t="s">
        <v>16</v>
      </c>
      <c r="C5" s="19" t="s">
        <v>115</v>
      </c>
      <c r="D5" s="20" t="s">
        <v>116</v>
      </c>
      <c r="E5" s="21" t="n">
        <v>0</v>
      </c>
      <c r="F5" s="22" t="s">
        <v>64</v>
      </c>
      <c r="G5" s="23" t="s">
        <v>117</v>
      </c>
      <c r="H5" s="34" t="s">
        <v>17</v>
      </c>
      <c r="J5" s="1" t="s">
        <v>109</v>
      </c>
    </row>
    <row r="6" customFormat="false" ht="91" hidden="false" customHeight="false" outlineLevel="0" collapsed="false">
      <c r="A6" s="1" t="s">
        <v>18</v>
      </c>
      <c r="B6" s="18" t="s">
        <v>118</v>
      </c>
      <c r="C6" s="19" t="s">
        <v>119</v>
      </c>
      <c r="D6" s="31" t="s">
        <v>19</v>
      </c>
      <c r="E6" s="21" t="s">
        <v>120</v>
      </c>
      <c r="F6" s="22" t="s">
        <v>121</v>
      </c>
      <c r="G6" s="23" t="n">
        <v>0</v>
      </c>
      <c r="H6" s="1" t="s">
        <v>76</v>
      </c>
      <c r="I6" s="5" t="s">
        <v>122</v>
      </c>
      <c r="J6" s="1" t="s">
        <v>109</v>
      </c>
    </row>
    <row r="7" customFormat="false" ht="35.2" hidden="false" customHeight="false" outlineLevel="0" collapsed="false">
      <c r="A7" s="1" t="s">
        <v>21</v>
      </c>
      <c r="B7" s="18" t="s">
        <v>123</v>
      </c>
      <c r="C7" s="35" t="s">
        <v>22</v>
      </c>
      <c r="E7" s="21" t="n">
        <v>0</v>
      </c>
      <c r="F7" s="22" t="n">
        <v>0</v>
      </c>
      <c r="H7" s="1" t="s">
        <v>124</v>
      </c>
      <c r="J7" s="1" t="s">
        <v>109</v>
      </c>
    </row>
    <row r="8" customFormat="false" ht="57.45" hidden="false" customHeight="false" outlineLevel="0" collapsed="false">
      <c r="A8" s="11" t="s">
        <v>24</v>
      </c>
      <c r="B8" s="32" t="s">
        <v>25</v>
      </c>
      <c r="E8" s="21" t="s">
        <v>26</v>
      </c>
      <c r="H8" s="36" t="s">
        <v>27</v>
      </c>
      <c r="J8" s="1" t="s">
        <v>109</v>
      </c>
    </row>
    <row r="9" customFormat="false" ht="23.95" hidden="false" customHeight="false" outlineLevel="0" collapsed="false">
      <c r="A9" s="1" t="s">
        <v>28</v>
      </c>
      <c r="B9" s="32" t="s">
        <v>29</v>
      </c>
      <c r="H9" s="1" t="s">
        <v>125</v>
      </c>
      <c r="J9" s="1" t="s">
        <v>109</v>
      </c>
    </row>
    <row r="10" customFormat="false" ht="23.85" hidden="false" customHeight="false" outlineLevel="0" collapsed="false">
      <c r="A10" s="1" t="s">
        <v>31</v>
      </c>
      <c r="B10" s="32" t="s">
        <v>32</v>
      </c>
      <c r="C10" s="19" t="s">
        <v>126</v>
      </c>
      <c r="E10" s="21" t="n">
        <v>0</v>
      </c>
      <c r="F10" s="22" t="n">
        <v>0</v>
      </c>
      <c r="H10" s="1" t="s">
        <v>127</v>
      </c>
      <c r="J10" s="1" t="s">
        <v>109</v>
      </c>
    </row>
    <row r="11" customFormat="false" ht="35.2" hidden="false" customHeight="false" outlineLevel="0" collapsed="false">
      <c r="A11" s="1" t="s">
        <v>34</v>
      </c>
      <c r="B11" s="32" t="s">
        <v>22</v>
      </c>
      <c r="C11" s="19" t="s">
        <v>128</v>
      </c>
      <c r="J11" s="1" t="s">
        <v>109</v>
      </c>
    </row>
    <row r="12" customFormat="false" ht="12.8" hidden="false" customHeight="false" outlineLevel="0" collapsed="false">
      <c r="A12" s="11" t="s">
        <v>36</v>
      </c>
      <c r="B12" s="18" t="s">
        <v>129</v>
      </c>
      <c r="E12" s="21" t="n">
        <v>0</v>
      </c>
      <c r="H12" s="1" t="s">
        <v>76</v>
      </c>
      <c r="J12" s="1" t="s">
        <v>109</v>
      </c>
    </row>
    <row r="13" customFormat="false" ht="35.2" hidden="false" customHeight="false" outlineLevel="0" collapsed="false">
      <c r="A13" s="11" t="s">
        <v>39</v>
      </c>
      <c r="B13" s="32" t="s">
        <v>130</v>
      </c>
      <c r="E13" s="21" t="n">
        <v>0</v>
      </c>
      <c r="H13" s="1" t="s">
        <v>131</v>
      </c>
      <c r="I13" s="5" t="s">
        <v>132</v>
      </c>
      <c r="J13" s="1" t="s">
        <v>109</v>
      </c>
      <c r="K13" s="1" t="s">
        <v>133</v>
      </c>
    </row>
    <row r="14" customFormat="false" ht="80.2" hidden="false" customHeight="false" outlineLevel="0" collapsed="false">
      <c r="A14" s="1" t="s">
        <v>43</v>
      </c>
      <c r="B14" s="18" t="s">
        <v>134</v>
      </c>
      <c r="C14" s="35" t="s">
        <v>135</v>
      </c>
      <c r="E14" s="21" t="n">
        <v>0</v>
      </c>
      <c r="F14" s="22" t="s">
        <v>136</v>
      </c>
      <c r="J14" s="1" t="s">
        <v>109</v>
      </c>
    </row>
    <row r="15" customFormat="false" ht="80.2" hidden="false" customHeight="false" outlineLevel="0" collapsed="false">
      <c r="A15" s="1" t="s">
        <v>137</v>
      </c>
      <c r="B15" s="18" t="s">
        <v>138</v>
      </c>
      <c r="C15" s="35" t="s">
        <v>47</v>
      </c>
      <c r="E15" s="21" t="s">
        <v>139</v>
      </c>
      <c r="F15" s="22" t="s">
        <v>48</v>
      </c>
      <c r="H15" s="1" t="s">
        <v>49</v>
      </c>
      <c r="J15" s="15" t="s">
        <v>109</v>
      </c>
      <c r="K15" s="13" t="s">
        <v>140</v>
      </c>
    </row>
    <row r="16" customFormat="false" ht="80.2" hidden="false" customHeight="false" outlineLevel="0" collapsed="false">
      <c r="A16" s="1" t="s">
        <v>141</v>
      </c>
      <c r="B16" s="18" t="s">
        <v>142</v>
      </c>
      <c r="C16" s="35" t="s">
        <v>47</v>
      </c>
      <c r="E16" s="21" t="s">
        <v>143</v>
      </c>
      <c r="F16" s="22" t="s">
        <v>48</v>
      </c>
      <c r="J16" s="15" t="s">
        <v>109</v>
      </c>
      <c r="K16" s="13" t="s">
        <v>140</v>
      </c>
    </row>
    <row r="17" customFormat="false" ht="113.4" hidden="false" customHeight="false" outlineLevel="0" collapsed="false">
      <c r="A17" s="11" t="s">
        <v>50</v>
      </c>
      <c r="B17" s="18" t="s">
        <v>144</v>
      </c>
      <c r="C17" s="35" t="s">
        <v>51</v>
      </c>
      <c r="D17" s="26" t="s">
        <v>145</v>
      </c>
      <c r="E17" s="21" t="n">
        <v>0</v>
      </c>
      <c r="F17" s="22" t="s">
        <v>146</v>
      </c>
      <c r="G17" s="23" t="n">
        <v>0</v>
      </c>
      <c r="I17" s="5" t="s">
        <v>147</v>
      </c>
      <c r="J17" s="1" t="s">
        <v>109</v>
      </c>
      <c r="K17" s="1" t="s">
        <v>148</v>
      </c>
      <c r="L17" s="11"/>
    </row>
    <row r="18" customFormat="false" ht="68.95" hidden="false" customHeight="false" outlineLevel="0" collapsed="false">
      <c r="A18" s="1" t="s">
        <v>53</v>
      </c>
      <c r="B18" s="32" t="s">
        <v>54</v>
      </c>
      <c r="C18" s="19" t="s">
        <v>149</v>
      </c>
      <c r="E18" s="21" t="n">
        <v>0</v>
      </c>
      <c r="F18" s="22" t="s">
        <v>150</v>
      </c>
      <c r="J18" s="1" t="s">
        <v>109</v>
      </c>
    </row>
    <row r="19" customFormat="false" ht="68.65" hidden="false" customHeight="false" outlineLevel="0" collapsed="false">
      <c r="A19" s="11" t="s">
        <v>55</v>
      </c>
      <c r="B19" s="32" t="s">
        <v>151</v>
      </c>
      <c r="E19" s="21" t="s">
        <v>152</v>
      </c>
      <c r="H19" s="1" t="s">
        <v>58</v>
      </c>
      <c r="J19" s="1" t="s">
        <v>109</v>
      </c>
    </row>
    <row r="20" customFormat="false" ht="80.2" hidden="false" customHeight="false" outlineLevel="0" collapsed="false">
      <c r="A20" s="11" t="s">
        <v>153</v>
      </c>
      <c r="B20" s="18" t="s">
        <v>154</v>
      </c>
      <c r="E20" s="21" t="s">
        <v>155</v>
      </c>
      <c r="H20" s="1" t="s">
        <v>156</v>
      </c>
      <c r="J20" s="1" t="s">
        <v>109</v>
      </c>
    </row>
    <row r="21" customFormat="false" ht="23.95" hidden="false" customHeight="false" outlineLevel="0" collapsed="false">
      <c r="A21" s="11" t="s">
        <v>59</v>
      </c>
      <c r="B21" s="32" t="s">
        <v>60</v>
      </c>
      <c r="E21" s="21" t="n">
        <v>0</v>
      </c>
      <c r="H21" s="1" t="s">
        <v>157</v>
      </c>
      <c r="I21" s="1" t="s">
        <v>158</v>
      </c>
      <c r="J21" s="15" t="s">
        <v>109</v>
      </c>
      <c r="K21" s="15"/>
    </row>
    <row r="22" customFormat="false" ht="23.95" hidden="false" customHeight="false" outlineLevel="0" collapsed="false">
      <c r="A22" s="1" t="s">
        <v>62</v>
      </c>
      <c r="B22" s="32" t="s">
        <v>63</v>
      </c>
      <c r="E22" s="21" t="n">
        <v>0</v>
      </c>
      <c r="J22" s="1" t="s">
        <v>109</v>
      </c>
    </row>
    <row r="23" customFormat="false" ht="12.8" hidden="false" customHeight="false" outlineLevel="0" collapsed="false">
      <c r="J23" s="1" t="s">
        <v>109</v>
      </c>
    </row>
    <row r="24" customFormat="false" ht="23.95" hidden="false" customHeight="false" outlineLevel="0" collapsed="false">
      <c r="A24" s="1" t="s">
        <v>66</v>
      </c>
      <c r="B24" s="32" t="s">
        <v>67</v>
      </c>
      <c r="E24" s="21" t="n">
        <v>0</v>
      </c>
      <c r="J24" s="1" t="s">
        <v>109</v>
      </c>
    </row>
    <row r="25" customFormat="false" ht="68.95" hidden="false" customHeight="false" outlineLevel="0" collapsed="false">
      <c r="A25" s="1" t="s">
        <v>68</v>
      </c>
      <c r="B25" s="32" t="s">
        <v>69</v>
      </c>
      <c r="E25" s="21" t="s">
        <v>70</v>
      </c>
      <c r="H25" s="11"/>
      <c r="J25" s="1" t="s">
        <v>109</v>
      </c>
    </row>
    <row r="26" customFormat="false" ht="12.8" hidden="false" customHeight="false" outlineLevel="0" collapsed="false">
      <c r="A26" s="1" t="s">
        <v>71</v>
      </c>
      <c r="B26" s="32" t="s">
        <v>72</v>
      </c>
      <c r="E26" s="21" t="n">
        <v>0</v>
      </c>
      <c r="J26" s="1" t="s">
        <v>109</v>
      </c>
    </row>
    <row r="27" customFormat="false" ht="46.45" hidden="false" customHeight="false" outlineLevel="0" collapsed="false">
      <c r="A27" s="1" t="s">
        <v>73</v>
      </c>
      <c r="B27" s="32" t="s">
        <v>74</v>
      </c>
      <c r="E27" s="21" t="s">
        <v>75</v>
      </c>
      <c r="H27" s="1" t="s">
        <v>76</v>
      </c>
      <c r="J27" s="1" t="s">
        <v>109</v>
      </c>
    </row>
    <row r="28" customFormat="false" ht="46.25" hidden="false" customHeight="false" outlineLevel="0" collapsed="false">
      <c r="A28" s="11" t="s">
        <v>77</v>
      </c>
      <c r="B28" s="18" t="s">
        <v>159</v>
      </c>
      <c r="C28" s="37" t="s">
        <v>160</v>
      </c>
      <c r="D28" s="31" t="s">
        <v>78</v>
      </c>
      <c r="E28" s="21" t="s">
        <v>161</v>
      </c>
      <c r="G28" s="23" t="n">
        <v>0</v>
      </c>
      <c r="H28" s="1" t="s">
        <v>162</v>
      </c>
      <c r="I28" s="16" t="s">
        <v>163</v>
      </c>
      <c r="J28" s="1" t="s">
        <v>164</v>
      </c>
    </row>
    <row r="29" customFormat="false" ht="12.8" hidden="false" customHeight="false" outlineLevel="0" collapsed="false">
      <c r="A29" s="1" t="s">
        <v>79</v>
      </c>
      <c r="B29" s="30" t="s">
        <v>165</v>
      </c>
      <c r="C29" s="19" t="s">
        <v>166</v>
      </c>
      <c r="D29" s="31" t="s">
        <v>167</v>
      </c>
      <c r="E29" s="21" t="n">
        <v>0</v>
      </c>
      <c r="F29" s="22" t="n">
        <v>0</v>
      </c>
      <c r="G29" s="23" t="s">
        <v>136</v>
      </c>
      <c r="J29" s="1" t="s">
        <v>109</v>
      </c>
    </row>
    <row r="30" customFormat="false" ht="57.7" hidden="false" customHeight="false" outlineLevel="0" collapsed="false">
      <c r="A30" s="1" t="s">
        <v>94</v>
      </c>
      <c r="B30" s="32" t="s">
        <v>95</v>
      </c>
      <c r="J30" s="1" t="s">
        <v>109</v>
      </c>
    </row>
    <row r="31" customFormat="false" ht="35.2" hidden="false" customHeight="false" outlineLevel="0" collapsed="false">
      <c r="A31" s="1" t="s">
        <v>82</v>
      </c>
      <c r="B31" s="32" t="s">
        <v>83</v>
      </c>
      <c r="E31" s="21" t="s">
        <v>84</v>
      </c>
      <c r="J31" s="11" t="s">
        <v>109</v>
      </c>
    </row>
    <row r="32" customFormat="false" ht="91" hidden="false" customHeight="false" outlineLevel="0" collapsed="false">
      <c r="A32" s="11" t="s">
        <v>85</v>
      </c>
      <c r="B32" s="18" t="s">
        <v>168</v>
      </c>
      <c r="C32" s="35" t="s">
        <v>86</v>
      </c>
      <c r="J32" s="1" t="s">
        <v>109</v>
      </c>
    </row>
    <row r="33" customFormat="false" ht="68.95" hidden="false" customHeight="false" outlineLevel="0" collapsed="false">
      <c r="A33" s="11" t="s">
        <v>88</v>
      </c>
      <c r="B33" s="18" t="s">
        <v>89</v>
      </c>
      <c r="J33" s="1" t="s">
        <v>109</v>
      </c>
    </row>
  </sheetData>
  <autoFilter ref="A1:L33"/>
  <hyperlinks>
    <hyperlink ref="D4" r:id="rId1" display="https://www.ebay.com/p/Origin8-HB-End-Or8-Drop-Ends/2254821203"/>
    <hyperlink ref="K15" r:id="rId2" display="Bästa val: https://www.gevenalle.com/product/gx/"/>
    <hyperlink ref="K16" r:id="rId3" display="Bästa val: https://www.gevenalle.com/product/gx/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Roman,Normal"&amp;12Sida 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LibreOffice/5.2.7.2$Linux_X86_64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2018-12-06T21:03:25Z</dcterms:created>
  <dc:creator/>
  <dc:description/>
  <dc:language>sv-SE</dc:language>
  <cp:lastModifiedBy/>
  <cp:revision>1</cp:revision>
  <dc:subject/>
  <dc:title/>
</cp:coreProperties>
</file>